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My Drive\Plum Admin - General\Online Admin\7 Day\2026\"/>
    </mc:Choice>
  </mc:AlternateContent>
  <xr:revisionPtr revIDLastSave="0" documentId="13_ncr:1_{3D4370B4-BF43-4D97-A712-9B9BF4BE3624}" xr6:coauthVersionLast="47" xr6:coauthVersionMax="47" xr10:uidLastSave="{00000000-0000-0000-0000-000000000000}"/>
  <bookViews>
    <workbookView xWindow="22932" yWindow="-108" windowWidth="23256" windowHeight="13176" xr2:uid="{00000000-000D-0000-FFFF-FFFF00000000}"/>
  </bookViews>
  <sheets>
    <sheet name="Day 2" sheetId="2" r:id="rId1"/>
    <sheet name="Day 3" sheetId="1" r:id="rId2"/>
    <sheet name="Day 4.1" sheetId="3" r:id="rId3"/>
    <sheet name="Day 4.2 " sheetId="6" r:id="rId4"/>
    <sheet name="Day 4.3" sheetId="4" r:id="rId5"/>
    <sheet name="Day 5" sheetId="7" r:id="rId6"/>
  </sheets>
  <definedNames>
    <definedName name="_xlnm._FilterDatabase" localSheetId="3" hidden="1">'Day 4.2 '!$A$1:$G$50</definedName>
    <definedName name="_xlnm._FilterDatabase" localSheetId="4" hidden="1">'Day 4.3'!$A$1:$G$50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7" l="1"/>
  <c r="C4" i="7"/>
  <c r="B4" i="7"/>
  <c r="D3" i="7"/>
  <c r="C3" i="7"/>
  <c r="B3" i="7"/>
  <c r="D2" i="7"/>
  <c r="C2" i="7"/>
  <c r="B2" i="7"/>
  <c r="I8" i="4"/>
  <c r="I7" i="4"/>
  <c r="D4" i="3"/>
  <c r="B2" i="3"/>
  <c r="C2" i="3"/>
  <c r="C3" i="3"/>
  <c r="B3" i="3"/>
  <c r="C4" i="3"/>
  <c r="B4" i="3"/>
  <c r="D3" i="3"/>
  <c r="D2" i="3"/>
  <c r="B11" i="2"/>
  <c r="F9" i="2"/>
  <c r="E9" i="2"/>
  <c r="D9" i="2"/>
  <c r="C9" i="2"/>
  <c r="B9" i="2"/>
  <c r="B15" i="1"/>
  <c r="F9" i="1"/>
  <c r="E9" i="1"/>
  <c r="D9" i="1"/>
  <c r="C9" i="1"/>
  <c r="B9" i="1"/>
  <c r="B11" i="1" s="1"/>
</calcChain>
</file>

<file path=xl/sharedStrings.xml><?xml version="1.0" encoding="utf-8"?>
<sst xmlns="http://schemas.openxmlformats.org/spreadsheetml/2006/main" count="162" uniqueCount="73">
  <si>
    <t>Cost of Capital - Project Comparison</t>
  </si>
  <si>
    <t>Cost cap:</t>
  </si>
  <si>
    <t>Year 1</t>
  </si>
  <si>
    <t>Year 2</t>
  </si>
  <si>
    <t>Year 3</t>
  </si>
  <si>
    <t>Year 4</t>
  </si>
  <si>
    <t>Year 5</t>
  </si>
  <si>
    <t>Project 1 Cash</t>
  </si>
  <si>
    <t>Project 1 NPV</t>
  </si>
  <si>
    <t>Project 2 Cash</t>
  </si>
  <si>
    <t>Project 2 NPV</t>
  </si>
  <si>
    <t>Revenue</t>
  </si>
  <si>
    <t>Operating Costs</t>
  </si>
  <si>
    <t>Capital Expenditure</t>
  </si>
  <si>
    <t>Project Cash</t>
  </si>
  <si>
    <t>Project NPV</t>
  </si>
  <si>
    <t xml:space="preserve">Borrowing </t>
  </si>
  <si>
    <t>No</t>
  </si>
  <si>
    <t>First Name</t>
  </si>
  <si>
    <t>Last Name</t>
  </si>
  <si>
    <t>Joined</t>
  </si>
  <si>
    <t>Length of Membership</t>
  </si>
  <si>
    <t>Department</t>
  </si>
  <si>
    <t>Annual Fee</t>
  </si>
  <si>
    <t>Roger</t>
  </si>
  <si>
    <t>Wilson</t>
  </si>
  <si>
    <t>Brokerage</t>
  </si>
  <si>
    <t>Mary</t>
  </si>
  <si>
    <t>Driscoll</t>
  </si>
  <si>
    <t>Sales</t>
  </si>
  <si>
    <t>Kate</t>
  </si>
  <si>
    <t>Fu</t>
  </si>
  <si>
    <t>Julie</t>
  </si>
  <si>
    <t>Gregory</t>
  </si>
  <si>
    <t>Admin</t>
  </si>
  <si>
    <t>Peter</t>
  </si>
  <si>
    <t>Harrison</t>
  </si>
  <si>
    <t>Transport</t>
  </si>
  <si>
    <t>Harold</t>
  </si>
  <si>
    <t>Lowe</t>
  </si>
  <si>
    <t>Support</t>
  </si>
  <si>
    <t>Oscar</t>
  </si>
  <si>
    <t>Renn</t>
  </si>
  <si>
    <t>Maintenance</t>
  </si>
  <si>
    <t>Melinda</t>
  </si>
  <si>
    <t>Wrill</t>
  </si>
  <si>
    <t>Fred</t>
  </si>
  <si>
    <t>Jackson</t>
  </si>
  <si>
    <t>Lewis</t>
  </si>
  <si>
    <t>Communications</t>
  </si>
  <si>
    <t>Katherine</t>
  </si>
  <si>
    <t>Smith</t>
  </si>
  <si>
    <t>Enterprise</t>
  </si>
  <si>
    <t>June</t>
  </si>
  <si>
    <t>Gregson</t>
  </si>
  <si>
    <t>HR</t>
  </si>
  <si>
    <t>Auguste</t>
  </si>
  <si>
    <t>Smythe</t>
  </si>
  <si>
    <t>Insurance</t>
  </si>
  <si>
    <t>Harry</t>
  </si>
  <si>
    <t>Jones</t>
  </si>
  <si>
    <t>Wilbur</t>
  </si>
  <si>
    <t>Johnson</t>
  </si>
  <si>
    <t>Donald</t>
  </si>
  <si>
    <t>Kendall</t>
  </si>
  <si>
    <t>Shelly</t>
  </si>
  <si>
    <t>Finance</t>
  </si>
  <si>
    <t>Samantha</t>
  </si>
  <si>
    <t>Martin</t>
  </si>
  <si>
    <t>Louise</t>
  </si>
  <si>
    <t>Vincenzo</t>
  </si>
  <si>
    <t>Accounts</t>
  </si>
  <si>
    <t>Pollard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</si>
</sst>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;[Red]\-&quot;$&quot;#,##0"/>
    <numFmt numFmtId="43" formatCode="_-* #,##0.00_-;\-* #,##0.00_-;_-* &quot;-&quot;??_-;_-@_-"/>
    <numFmt numFmtId="164" formatCode="&quot;$&quot;#,##0"/>
    <numFmt numFmtId="165" formatCode="&quot;$&quot;#,##0;\(&quot;$&quot;#,##0\)"/>
    <numFmt numFmtId="166" formatCode="0.0%"/>
    <numFmt numFmtId="167" formatCode="d/m/yy;@"/>
    <numFmt numFmtId="168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Tw Cen MT"/>
      <family val="2"/>
    </font>
    <font>
      <b/>
      <sz val="14"/>
      <color theme="1"/>
      <name val="Tw Cen MT"/>
      <family val="2"/>
    </font>
    <font>
      <sz val="11"/>
      <color theme="1"/>
      <name val="Tw Cen MT"/>
      <family val="2"/>
    </font>
    <font>
      <sz val="10"/>
      <color theme="1"/>
      <name val="Tw Cen MT"/>
      <family val="2"/>
    </font>
    <font>
      <sz val="11"/>
      <color theme="0"/>
      <name val="Calibri"/>
      <family val="2"/>
      <scheme val="minor"/>
    </font>
    <font>
      <b/>
      <sz val="11"/>
      <color theme="0"/>
      <name val="Tw Cen MT"/>
      <family val="2"/>
    </font>
    <font>
      <sz val="11"/>
      <name val="Tw Cen MT"/>
      <family val="2"/>
    </font>
    <font>
      <sz val="11"/>
      <color theme="0"/>
      <name val="Tw Cen MT"/>
      <family val="2"/>
    </font>
  </fonts>
  <fills count="6">
    <fill>
      <patternFill patternType="none"/>
    </fill>
    <fill>
      <patternFill patternType="gray125"/>
    </fill>
    <fill>
      <patternFill patternType="solid">
        <fgColor rgb="FF61195A"/>
        <bgColor theme="7"/>
      </patternFill>
    </fill>
    <fill>
      <patternFill patternType="solid">
        <fgColor rgb="FFC0A4BF"/>
        <bgColor theme="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theme="0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2" borderId="3"/>
    <xf numFmtId="0" fontId="3" fillId="3" borderId="4"/>
    <xf numFmtId="0" fontId="1" fillId="4" borderId="1" applyNumberFormat="0" applyFont="0" applyAlignment="0"/>
    <xf numFmtId="43" fontId="2" fillId="0" borderId="0" applyFont="0" applyFill="0" applyBorder="0" applyAlignment="0" applyProtection="0"/>
    <xf numFmtId="0" fontId="8" fillId="5" borderId="0" applyNumberFormat="0" applyBorder="0" applyAlignment="0" applyProtection="0"/>
  </cellStyleXfs>
  <cellXfs count="21">
    <xf numFmtId="0" fontId="0" fillId="0" borderId="0" xfId="0"/>
    <xf numFmtId="9" fontId="4" fillId="4" borderId="1" xfId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6" fontId="6" fillId="0" borderId="2" xfId="0" applyNumberFormat="1" applyFont="1" applyBorder="1"/>
    <xf numFmtId="6" fontId="6" fillId="0" borderId="0" xfId="0" applyNumberFormat="1" applyFont="1"/>
    <xf numFmtId="165" fontId="7" fillId="0" borderId="0" xfId="0" applyNumberFormat="1" applyFont="1"/>
    <xf numFmtId="0" fontId="3" fillId="2" borderId="3" xfId="2"/>
    <xf numFmtId="164" fontId="3" fillId="3" borderId="4" xfId="3" applyNumberFormat="1"/>
    <xf numFmtId="0" fontId="3" fillId="2" borderId="3" xfId="2" applyAlignment="1">
      <alignment horizontal="center"/>
    </xf>
    <xf numFmtId="0" fontId="9" fillId="2" borderId="3" xfId="2" applyFont="1"/>
    <xf numFmtId="166" fontId="9" fillId="2" borderId="3" xfId="1" applyNumberFormat="1" applyFont="1" applyFill="1" applyBorder="1"/>
    <xf numFmtId="164" fontId="10" fillId="0" borderId="0" xfId="0" applyNumberFormat="1" applyFont="1"/>
    <xf numFmtId="0" fontId="11" fillId="5" borderId="0" xfId="6" applyFont="1"/>
    <xf numFmtId="167" fontId="11" fillId="5" borderId="0" xfId="6" applyNumberFormat="1" applyFont="1" applyAlignment="1">
      <alignment horizontal="right"/>
    </xf>
    <xf numFmtId="0" fontId="11" fillId="5" borderId="0" xfId="6" applyFont="1" applyAlignment="1">
      <alignment wrapText="1"/>
    </xf>
    <xf numFmtId="0" fontId="11" fillId="5" borderId="0" xfId="6" applyFont="1" applyAlignment="1">
      <alignment horizontal="right"/>
    </xf>
    <xf numFmtId="167" fontId="6" fillId="0" borderId="0" xfId="0" applyNumberFormat="1" applyFont="1"/>
    <xf numFmtId="168" fontId="6" fillId="0" borderId="0" xfId="5" applyNumberFormat="1" applyFont="1" applyAlignment="1"/>
    <xf numFmtId="164" fontId="6" fillId="0" borderId="0" xfId="5" applyNumberFormat="1" applyFont="1"/>
    <xf numFmtId="164" fontId="6" fillId="0" borderId="0" xfId="0" applyNumberFormat="1" applyFont="1"/>
  </cellXfs>
  <cellStyles count="7">
    <cellStyle name="60% - Accent4 2" xfId="6" xr:uid="{0E773FE1-141E-4960-9252-485200FAD305}"/>
    <cellStyle name="Comma" xfId="5" builtinId="3"/>
    <cellStyle name="Normal" xfId="0" builtinId="0"/>
    <cellStyle name="Percent" xfId="1" builtinId="5"/>
    <cellStyle name="Plum 1 2" xfId="2" xr:uid="{B3A5F187-AA44-4A2F-B8B1-014AF9B42B19}"/>
    <cellStyle name="Plum 3" xfId="3" xr:uid="{E0AED685-1CE8-4F00-A9E2-62697468AF8D}"/>
    <cellStyle name="Plum Input" xfId="4" xr:uid="{DA7E28DA-78D4-4240-B2E5-3438EEE05B8D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family val="2"/>
        <scheme val="none"/>
      </font>
      <numFmt numFmtId="168" formatCode="_-* #,##0_-;\-* #,##0_-;_-* &quot;-&quot;??_-;_-@_-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family val="2"/>
        <scheme val="none"/>
      </font>
      <numFmt numFmtId="167" formatCode="d/m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w Cen MT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plumsolutions.com.au/book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plumsolutions.com.au/boo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51708</xdr:colOff>
      <xdr:row>4</xdr:row>
      <xdr:rowOff>177166</xdr:rowOff>
    </xdr:from>
    <xdr:ext cx="3565591" cy="264560"/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7D4B7C-5014-087F-6246-41DE106DDD5F}"/>
            </a:ext>
          </a:extLst>
        </xdr:cNvPr>
        <xdr:cNvSpPr txBox="1"/>
      </xdr:nvSpPr>
      <xdr:spPr>
        <a:xfrm>
          <a:off x="51708" y="931002"/>
          <a:ext cx="3565591" cy="264560"/>
        </a:xfrm>
        <a:prstGeom prst="rect">
          <a:avLst/>
        </a:prstGeom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1100" i="1"/>
            <a:t>See p53</a:t>
          </a:r>
          <a:r>
            <a:rPr lang="en-AU" sz="1100" i="1" baseline="0"/>
            <a:t> of Using Excel for Business and Financial Modelling</a:t>
          </a:r>
          <a:endParaRPr lang="en-AU" sz="1100" i="1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51708</xdr:colOff>
      <xdr:row>4</xdr:row>
      <xdr:rowOff>177166</xdr:rowOff>
    </xdr:from>
    <xdr:ext cx="3565591" cy="264560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1E4716-4EA2-4A7A-A51C-770E41061F65}"/>
            </a:ext>
          </a:extLst>
        </xdr:cNvPr>
        <xdr:cNvSpPr txBox="1"/>
      </xdr:nvSpPr>
      <xdr:spPr>
        <a:xfrm>
          <a:off x="49803" y="933451"/>
          <a:ext cx="3565591" cy="264560"/>
        </a:xfrm>
        <a:prstGeom prst="rect">
          <a:avLst/>
        </a:prstGeom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1100" i="1"/>
            <a:t>See p53</a:t>
          </a:r>
          <a:r>
            <a:rPr lang="en-AU" sz="1100" i="1" baseline="0"/>
            <a:t> of Using Excel for Business and Financial Modelling</a:t>
          </a:r>
          <a:endParaRPr lang="en-AU" sz="1100" i="1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941D4A3-AE26-4833-B110-680906D65DA0}" name="Table5" displayName="Table5" ref="A1:G22" totalsRowShown="0">
  <autoFilter ref="A1:G22" xr:uid="{1941D4A3-AE26-4833-B110-680906D65DA0}"/>
  <tableColumns count="7">
    <tableColumn id="1" xr3:uid="{195D634F-0548-4F1C-8AD5-018D99F0783C}" name="No" dataDxfId="6"/>
    <tableColumn id="2" xr3:uid="{C6BCFE6C-3211-409C-A81A-838585F0D16B}" name="First Name" dataDxfId="5"/>
    <tableColumn id="3" xr3:uid="{B3E2C9AF-9C9C-4D70-AAE9-FF7A783D253B}" name="Last Name" dataDxfId="4"/>
    <tableColumn id="4" xr3:uid="{4D34EF29-F4E8-4670-A407-F1409E2C4236}" name="Joined" dataDxfId="3"/>
    <tableColumn id="5" xr3:uid="{0F9851AC-E303-4BA2-82A4-50B786B96295}" name="Length of Membership" dataDxfId="2" dataCellStyle="Comma"/>
    <tableColumn id="6" xr3:uid="{E2820127-30CF-40A3-BBA4-D695E7E81A37}" name="Department" dataDxfId="1"/>
    <tableColumn id="7" xr3:uid="{1EE46B38-4BF6-429E-9333-EE5461C6D123}" name="Annual Fee" dataDxfId="0" dataCellStyle="Comma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5B9B82-EBB1-4FF5-A8A4-FE85206C781F}">
  <we:reference id="wa200010725" version="1.0.0.1" store="en-GB" storeType="OMEX"/>
  <we:alternateReferences>
    <we:reference id="WA200010725" version="1.0.0.1" store="" storeType="OMEX"/>
  </we:alternateReferences>
  <we:properties>
    <we:property name="claude.fileId" value="&quot;b6151bf0-5c07-412f-9b94-fc9e70d6dc8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55D0-FD85-49F9-AE19-1C27B58A0BA2}">
  <dimension ref="A1:F12"/>
  <sheetViews>
    <sheetView tabSelected="1" zoomScaleNormal="100" workbookViewId="0">
      <selection activeCell="B11" sqref="B11"/>
    </sheetView>
  </sheetViews>
  <sheetFormatPr defaultRowHeight="14.25" x14ac:dyDescent="0.2"/>
  <cols>
    <col min="1" max="1" width="17.7109375" style="3" customWidth="1"/>
    <col min="2" max="2" width="11" style="3" customWidth="1"/>
    <col min="3" max="3" width="10.85546875" style="3" customWidth="1"/>
    <col min="4" max="4" width="10.7109375" style="3" bestFit="1" customWidth="1"/>
    <col min="5" max="8" width="10.140625" style="3" bestFit="1" customWidth="1"/>
    <col min="9" max="16384" width="9.140625" style="3"/>
  </cols>
  <sheetData>
    <row r="1" spans="1:6" ht="18.75" x14ac:dyDescent="0.3">
      <c r="A1" s="2" t="s">
        <v>0</v>
      </c>
    </row>
    <row r="3" spans="1:6" x14ac:dyDescent="0.2">
      <c r="A3" s="3" t="s">
        <v>1</v>
      </c>
      <c r="B3" s="1">
        <v>0.1</v>
      </c>
    </row>
    <row r="5" spans="1:6" ht="15" x14ac:dyDescent="0.25">
      <c r="A5" s="7"/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</row>
    <row r="6" spans="1:6" x14ac:dyDescent="0.2">
      <c r="A6" s="3" t="s">
        <v>11</v>
      </c>
      <c r="B6" s="6">
        <v>30000</v>
      </c>
      <c r="C6" s="6">
        <v>28000</v>
      </c>
      <c r="D6" s="6">
        <v>32000</v>
      </c>
      <c r="E6" s="6">
        <v>34000</v>
      </c>
      <c r="F6" s="6">
        <v>30000</v>
      </c>
    </row>
    <row r="7" spans="1:6" x14ac:dyDescent="0.2">
      <c r="A7" s="3" t="s">
        <v>12</v>
      </c>
      <c r="B7" s="6">
        <v>-12500</v>
      </c>
      <c r="C7" s="6">
        <v>-17800</v>
      </c>
      <c r="D7" s="6">
        <v>-19700</v>
      </c>
      <c r="E7" s="6">
        <v>-21700</v>
      </c>
      <c r="F7" s="6">
        <v>-20500</v>
      </c>
    </row>
    <row r="8" spans="1:6" x14ac:dyDescent="0.2">
      <c r="A8" s="3" t="s">
        <v>13</v>
      </c>
      <c r="B8" s="6">
        <v>-5000</v>
      </c>
      <c r="C8" s="6">
        <v>-5000</v>
      </c>
      <c r="D8" s="6">
        <v>-5000</v>
      </c>
      <c r="E8" s="6">
        <v>-5000</v>
      </c>
      <c r="F8" s="6">
        <v>-5000</v>
      </c>
    </row>
    <row r="9" spans="1:6" ht="15" x14ac:dyDescent="0.25">
      <c r="A9" s="8" t="s">
        <v>14</v>
      </c>
      <c r="B9" s="8">
        <f>SUM(B6:B8)</f>
        <v>12500</v>
      </c>
      <c r="C9" s="8">
        <f>SUM(C6:C8)</f>
        <v>5200</v>
      </c>
      <c r="D9" s="8">
        <f>SUM(D6:D8)</f>
        <v>7300</v>
      </c>
      <c r="E9" s="8">
        <f>SUM(E6:E8)</f>
        <v>7300</v>
      </c>
      <c r="F9" s="8">
        <f>SUM(F6:F8)</f>
        <v>4500</v>
      </c>
    </row>
    <row r="11" spans="1:6" x14ac:dyDescent="0.2">
      <c r="A11" s="3" t="s">
        <v>15</v>
      </c>
      <c r="B11" s="4">
        <f>NPV(B3,B9:F9)</f>
        <v>28925.899249306116</v>
      </c>
    </row>
    <row r="12" spans="1:6" x14ac:dyDescent="0.2">
      <c r="B12" s="5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zoomScaleNormal="100" workbookViewId="0">
      <selection activeCell="D5" sqref="D5"/>
    </sheetView>
  </sheetViews>
  <sheetFormatPr defaultRowHeight="14.25" x14ac:dyDescent="0.2"/>
  <cols>
    <col min="1" max="1" width="17.7109375" style="3" customWidth="1"/>
    <col min="2" max="2" width="11" style="3" customWidth="1"/>
    <col min="3" max="3" width="10.85546875" style="3" customWidth="1"/>
    <col min="4" max="4" width="10.7109375" style="3" bestFit="1" customWidth="1"/>
    <col min="5" max="8" width="10.140625" style="3" bestFit="1" customWidth="1"/>
    <col min="9" max="16384" width="9.140625" style="3"/>
  </cols>
  <sheetData>
    <row r="1" spans="1:6" ht="18.75" x14ac:dyDescent="0.3">
      <c r="A1" s="2" t="s">
        <v>0</v>
      </c>
    </row>
    <row r="3" spans="1:6" x14ac:dyDescent="0.2">
      <c r="A3" s="3" t="s">
        <v>1</v>
      </c>
      <c r="B3" s="1">
        <v>0.1</v>
      </c>
    </row>
    <row r="5" spans="1:6" ht="15" x14ac:dyDescent="0.25">
      <c r="A5" s="7"/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</row>
    <row r="6" spans="1:6" x14ac:dyDescent="0.2">
      <c r="A6" s="3" t="s">
        <v>11</v>
      </c>
      <c r="B6" s="6">
        <v>30000</v>
      </c>
      <c r="C6" s="6">
        <v>28000</v>
      </c>
      <c r="D6" s="6">
        <v>32000</v>
      </c>
      <c r="E6" s="6">
        <v>34000</v>
      </c>
      <c r="F6" s="6">
        <v>30000</v>
      </c>
    </row>
    <row r="7" spans="1:6" x14ac:dyDescent="0.2">
      <c r="A7" s="3" t="s">
        <v>12</v>
      </c>
      <c r="B7" s="6">
        <v>-12500</v>
      </c>
      <c r="C7" s="6">
        <v>-17800</v>
      </c>
      <c r="D7" s="6">
        <v>-19700</v>
      </c>
      <c r="E7" s="6">
        <v>-21700</v>
      </c>
      <c r="F7" s="6">
        <v>-20500</v>
      </c>
    </row>
    <row r="8" spans="1:6" x14ac:dyDescent="0.2">
      <c r="A8" s="3" t="s">
        <v>13</v>
      </c>
      <c r="B8" s="6">
        <v>-5000</v>
      </c>
      <c r="C8" s="6">
        <v>-5000</v>
      </c>
      <c r="D8" s="6">
        <v>-5000</v>
      </c>
      <c r="E8" s="6">
        <v>-5000</v>
      </c>
      <c r="F8" s="6">
        <v>-5000</v>
      </c>
    </row>
    <row r="9" spans="1:6" ht="15" x14ac:dyDescent="0.25">
      <c r="A9" s="8" t="s">
        <v>7</v>
      </c>
      <c r="B9" s="8">
        <f>SUM(B6:B8)</f>
        <v>12500</v>
      </c>
      <c r="C9" s="8">
        <f>SUM(C6:C8)</f>
        <v>5200</v>
      </c>
      <c r="D9" s="8">
        <f>SUM(D6:D8)</f>
        <v>7300</v>
      </c>
      <c r="E9" s="8">
        <f>SUM(E6:E8)</f>
        <v>7300</v>
      </c>
      <c r="F9" s="8">
        <f>SUM(F6:F8)</f>
        <v>4500</v>
      </c>
    </row>
    <row r="11" spans="1:6" x14ac:dyDescent="0.2">
      <c r="A11" s="3" t="s">
        <v>8</v>
      </c>
      <c r="B11" s="4">
        <f>NPV(B3,B9:F9)</f>
        <v>28925.899249306116</v>
      </c>
    </row>
    <row r="13" spans="1:6" ht="15" x14ac:dyDescent="0.25">
      <c r="A13" s="8" t="s">
        <v>9</v>
      </c>
      <c r="B13" s="8">
        <v>10290</v>
      </c>
      <c r="C13" s="8">
        <v>-4500</v>
      </c>
      <c r="D13" s="8">
        <v>7240</v>
      </c>
      <c r="E13" s="8">
        <v>6490</v>
      </c>
      <c r="F13" s="8">
        <v>7060</v>
      </c>
    </row>
    <row r="14" spans="1:6" x14ac:dyDescent="0.2">
      <c r="B14" s="5"/>
      <c r="C14" s="5"/>
    </row>
    <row r="15" spans="1:6" x14ac:dyDescent="0.2">
      <c r="A15" s="3" t="s">
        <v>10</v>
      </c>
      <c r="B15" s="4">
        <f>NPV(B3,B13:F13)</f>
        <v>19891.518214727002</v>
      </c>
    </row>
    <row r="16" spans="1:6" x14ac:dyDescent="0.2">
      <c r="B16" s="5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C301C-7D1C-4CC2-BCF4-D5216AE66771}">
  <dimension ref="A1:D4"/>
  <sheetViews>
    <sheetView zoomScaleNormal="100" workbookViewId="0">
      <selection activeCell="D4" sqref="D4"/>
    </sheetView>
  </sheetViews>
  <sheetFormatPr defaultRowHeight="14.25" x14ac:dyDescent="0.2"/>
  <cols>
    <col min="1" max="1" width="11.140625" style="3" customWidth="1"/>
    <col min="2" max="16384" width="9.140625" style="3"/>
  </cols>
  <sheetData>
    <row r="1" spans="1:4" x14ac:dyDescent="0.2">
      <c r="A1" s="10" t="s">
        <v>16</v>
      </c>
      <c r="B1" s="11">
        <v>7.4999999999999997E-2</v>
      </c>
      <c r="C1" s="11">
        <v>0.08</v>
      </c>
      <c r="D1" s="11">
        <v>8.5000000000000006E-2</v>
      </c>
    </row>
    <row r="2" spans="1:4" ht="15" x14ac:dyDescent="0.25">
      <c r="A2" s="8">
        <v>250000</v>
      </c>
      <c r="B2" s="12">
        <f>$A2*B$1</f>
        <v>18750</v>
      </c>
      <c r="C2" s="12">
        <f>$A2*C$1</f>
        <v>20000</v>
      </c>
      <c r="D2" s="12">
        <f t="shared" ref="C2:D4" si="0">$A2*D$1</f>
        <v>21250</v>
      </c>
    </row>
    <row r="3" spans="1:4" ht="15" x14ac:dyDescent="0.25">
      <c r="A3" s="8">
        <v>500000</v>
      </c>
      <c r="B3" s="12">
        <f>$A3*B$1</f>
        <v>37500</v>
      </c>
      <c r="C3" s="12">
        <f>$A3*C$1</f>
        <v>40000</v>
      </c>
      <c r="D3" s="12">
        <f t="shared" si="0"/>
        <v>42500</v>
      </c>
    </row>
    <row r="4" spans="1:4" ht="15" x14ac:dyDescent="0.25">
      <c r="A4" s="8">
        <v>1000000</v>
      </c>
      <c r="B4" s="12">
        <f t="shared" ref="B4" si="1">$A4*B$1</f>
        <v>75000</v>
      </c>
      <c r="C4" s="12">
        <f t="shared" si="0"/>
        <v>80000</v>
      </c>
      <c r="D4" s="12">
        <f>$A4*D$1</f>
        <v>85000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CCDA1-1A32-4067-9EE1-4A4E7F832C45}">
  <dimension ref="A1:I51"/>
  <sheetViews>
    <sheetView zoomScaleNormal="100" workbookViewId="0">
      <pane ySplit="1" topLeftCell="A2" activePane="bottomLeft" state="frozen"/>
      <selection activeCell="H18" sqref="H18"/>
      <selection pane="bottomLeft" activeCell="E22" sqref="E22"/>
    </sheetView>
  </sheetViews>
  <sheetFormatPr defaultRowHeight="14.25" x14ac:dyDescent="0.2"/>
  <cols>
    <col min="1" max="2" width="9.140625" style="3"/>
    <col min="3" max="3" width="10.5703125" style="3" bestFit="1" customWidth="1"/>
    <col min="4" max="4" width="10.140625" style="3" bestFit="1" customWidth="1"/>
    <col min="5" max="5" width="12.140625" style="3" customWidth="1"/>
    <col min="6" max="6" width="16" style="3" bestFit="1" customWidth="1"/>
    <col min="7" max="7" width="11.42578125" style="3" bestFit="1" customWidth="1"/>
    <col min="8" max="16384" width="9.140625" style="3"/>
  </cols>
  <sheetData>
    <row r="1" spans="1:9" ht="28.5" x14ac:dyDescent="0.2">
      <c r="A1" s="13" t="s">
        <v>17</v>
      </c>
      <c r="B1" s="13" t="s">
        <v>18</v>
      </c>
      <c r="C1" s="13" t="s">
        <v>19</v>
      </c>
      <c r="D1" s="14" t="s">
        <v>20</v>
      </c>
      <c r="E1" s="15" t="s">
        <v>21</v>
      </c>
      <c r="F1" s="13" t="s">
        <v>22</v>
      </c>
      <c r="G1" s="16" t="s">
        <v>23</v>
      </c>
    </row>
    <row r="2" spans="1:9" x14ac:dyDescent="0.2">
      <c r="A2" s="3">
        <v>1</v>
      </c>
      <c r="B2" s="3" t="s">
        <v>24</v>
      </c>
      <c r="C2" s="3" t="s">
        <v>25</v>
      </c>
      <c r="D2" s="17">
        <v>38190</v>
      </c>
      <c r="E2" s="18">
        <v>22.109589041095891</v>
      </c>
      <c r="F2" s="3" t="s">
        <v>26</v>
      </c>
      <c r="G2" s="19">
        <v>100</v>
      </c>
    </row>
    <row r="3" spans="1:9" x14ac:dyDescent="0.2">
      <c r="A3" s="3">
        <v>2</v>
      </c>
      <c r="B3" s="3" t="s">
        <v>27</v>
      </c>
      <c r="C3" s="3" t="s">
        <v>28</v>
      </c>
      <c r="D3" s="17">
        <v>43346</v>
      </c>
      <c r="E3" s="18">
        <v>7.9835616438356167</v>
      </c>
      <c r="F3" s="3" t="s">
        <v>29</v>
      </c>
      <c r="G3" s="19">
        <v>850</v>
      </c>
      <c r="I3" s="20"/>
    </row>
    <row r="4" spans="1:9" x14ac:dyDescent="0.2">
      <c r="A4" s="3">
        <v>3</v>
      </c>
      <c r="B4" s="3" t="s">
        <v>30</v>
      </c>
      <c r="C4" s="3" t="s">
        <v>31</v>
      </c>
      <c r="D4" s="17">
        <v>38211</v>
      </c>
      <c r="E4" s="18">
        <v>22.052054794520547</v>
      </c>
      <c r="F4" s="3" t="s">
        <v>26</v>
      </c>
      <c r="G4" s="19">
        <v>100</v>
      </c>
    </row>
    <row r="5" spans="1:9" x14ac:dyDescent="0.2">
      <c r="A5" s="3">
        <v>4</v>
      </c>
      <c r="B5" s="3" t="s">
        <v>32</v>
      </c>
      <c r="C5" s="3" t="s">
        <v>33</v>
      </c>
      <c r="D5" s="17">
        <v>38214</v>
      </c>
      <c r="E5" s="18">
        <v>22.043835616438358</v>
      </c>
      <c r="F5" s="3" t="s">
        <v>34</v>
      </c>
      <c r="G5" s="19">
        <v>100</v>
      </c>
    </row>
    <row r="6" spans="1:9" x14ac:dyDescent="0.2">
      <c r="A6" s="3">
        <v>5</v>
      </c>
      <c r="B6" s="3" t="s">
        <v>35</v>
      </c>
      <c r="C6" s="3" t="s">
        <v>36</v>
      </c>
      <c r="D6" s="17">
        <v>38220</v>
      </c>
      <c r="E6" s="18">
        <v>22.027397260273972</v>
      </c>
      <c r="F6" s="3" t="s">
        <v>37</v>
      </c>
      <c r="G6" s="19">
        <v>100</v>
      </c>
    </row>
    <row r="7" spans="1:9" x14ac:dyDescent="0.2">
      <c r="A7" s="3">
        <v>6</v>
      </c>
      <c r="B7" s="3" t="s">
        <v>38</v>
      </c>
      <c r="C7" s="3" t="s">
        <v>39</v>
      </c>
      <c r="D7" s="17">
        <v>38229</v>
      </c>
      <c r="E7" s="18">
        <v>22.002739726027396</v>
      </c>
      <c r="F7" s="3" t="s">
        <v>40</v>
      </c>
      <c r="G7" s="19">
        <v>100</v>
      </c>
    </row>
    <row r="8" spans="1:9" x14ac:dyDescent="0.2">
      <c r="A8" s="3">
        <v>7</v>
      </c>
      <c r="B8" s="3" t="s">
        <v>41</v>
      </c>
      <c r="C8" s="3" t="s">
        <v>42</v>
      </c>
      <c r="D8" s="17">
        <v>45904</v>
      </c>
      <c r="E8" s="18">
        <v>0.97534246575342465</v>
      </c>
      <c r="F8" s="3" t="s">
        <v>43</v>
      </c>
      <c r="G8" s="19">
        <v>1080</v>
      </c>
    </row>
    <row r="9" spans="1:9" x14ac:dyDescent="0.2">
      <c r="A9" s="3">
        <v>8</v>
      </c>
      <c r="B9" s="3" t="s">
        <v>44</v>
      </c>
      <c r="C9" s="3" t="s">
        <v>45</v>
      </c>
      <c r="D9" s="17">
        <v>38236</v>
      </c>
      <c r="E9" s="18">
        <v>21.983561643835618</v>
      </c>
      <c r="F9" s="3" t="s">
        <v>26</v>
      </c>
      <c r="G9" s="19">
        <v>100</v>
      </c>
    </row>
    <row r="10" spans="1:9" x14ac:dyDescent="0.2">
      <c r="A10" s="3">
        <v>9</v>
      </c>
      <c r="B10" s="3" t="s">
        <v>46</v>
      </c>
      <c r="C10" s="3" t="s">
        <v>47</v>
      </c>
      <c r="D10" s="17">
        <v>38242</v>
      </c>
      <c r="E10" s="18">
        <v>21.967123287671232</v>
      </c>
      <c r="F10" s="3" t="s">
        <v>26</v>
      </c>
      <c r="G10" s="19">
        <v>100</v>
      </c>
    </row>
    <row r="11" spans="1:9" x14ac:dyDescent="0.2">
      <c r="A11" s="3">
        <v>10</v>
      </c>
      <c r="B11" s="3" t="s">
        <v>27</v>
      </c>
      <c r="C11" s="3" t="s">
        <v>48</v>
      </c>
      <c r="D11" s="17">
        <v>41903</v>
      </c>
      <c r="E11" s="18">
        <v>11.936986301369863</v>
      </c>
      <c r="F11" s="3" t="s">
        <v>49</v>
      </c>
      <c r="G11" s="19">
        <v>650</v>
      </c>
    </row>
    <row r="12" spans="1:9" x14ac:dyDescent="0.2">
      <c r="A12" s="3">
        <v>11</v>
      </c>
      <c r="B12" s="3" t="s">
        <v>50</v>
      </c>
      <c r="C12" s="3" t="s">
        <v>51</v>
      </c>
      <c r="D12" s="17">
        <v>38651</v>
      </c>
      <c r="E12" s="18">
        <v>20.846575342465755</v>
      </c>
      <c r="F12" s="3" t="s">
        <v>52</v>
      </c>
      <c r="G12" s="19">
        <v>100</v>
      </c>
    </row>
    <row r="13" spans="1:9" x14ac:dyDescent="0.2">
      <c r="A13" s="3">
        <v>12</v>
      </c>
      <c r="B13" s="3" t="s">
        <v>53</v>
      </c>
      <c r="C13" s="3" t="s">
        <v>54</v>
      </c>
      <c r="D13" s="17">
        <v>38654</v>
      </c>
      <c r="E13" s="18">
        <v>20.838356164383562</v>
      </c>
      <c r="F13" s="3" t="s">
        <v>55</v>
      </c>
      <c r="G13" s="19">
        <v>100</v>
      </c>
    </row>
    <row r="14" spans="1:9" x14ac:dyDescent="0.2">
      <c r="A14" s="3">
        <v>13</v>
      </c>
      <c r="B14" s="3" t="s">
        <v>56</v>
      </c>
      <c r="C14" s="3" t="s">
        <v>57</v>
      </c>
      <c r="D14" s="17">
        <v>38660</v>
      </c>
      <c r="E14" s="18">
        <v>20.82191780821918</v>
      </c>
      <c r="F14" s="3" t="s">
        <v>58</v>
      </c>
      <c r="G14" s="19">
        <v>100</v>
      </c>
    </row>
    <row r="15" spans="1:9" x14ac:dyDescent="0.2">
      <c r="A15" s="3">
        <v>14</v>
      </c>
      <c r="B15" s="3" t="s">
        <v>59</v>
      </c>
      <c r="C15" s="3" t="s">
        <v>60</v>
      </c>
      <c r="D15" s="17">
        <v>42687</v>
      </c>
      <c r="E15" s="18">
        <v>9.7890410958904113</v>
      </c>
      <c r="F15" s="3" t="s">
        <v>49</v>
      </c>
      <c r="G15" s="19">
        <v>850</v>
      </c>
    </row>
    <row r="16" spans="1:9" x14ac:dyDescent="0.2">
      <c r="A16" s="3">
        <v>15</v>
      </c>
      <c r="B16" s="3" t="s">
        <v>61</v>
      </c>
      <c r="C16" s="3" t="s">
        <v>62</v>
      </c>
      <c r="D16" s="17">
        <v>38675</v>
      </c>
      <c r="E16" s="18">
        <v>20.780821917808218</v>
      </c>
      <c r="F16" s="3" t="s">
        <v>40</v>
      </c>
      <c r="G16" s="19">
        <v>100</v>
      </c>
    </row>
    <row r="17" spans="1:7" x14ac:dyDescent="0.2">
      <c r="A17" s="3">
        <v>16</v>
      </c>
      <c r="B17" s="3" t="s">
        <v>63</v>
      </c>
      <c r="C17" s="3" t="s">
        <v>64</v>
      </c>
      <c r="D17" s="17">
        <v>38684</v>
      </c>
      <c r="E17" s="18">
        <v>20.756164383561643</v>
      </c>
      <c r="F17" s="3" t="s">
        <v>43</v>
      </c>
      <c r="G17" s="19">
        <v>100</v>
      </c>
    </row>
    <row r="18" spans="1:7" x14ac:dyDescent="0.2">
      <c r="A18" s="3">
        <v>17</v>
      </c>
      <c r="B18" s="3" t="s">
        <v>65</v>
      </c>
      <c r="C18" s="3" t="s">
        <v>48</v>
      </c>
      <c r="D18" s="17">
        <v>39084</v>
      </c>
      <c r="E18" s="18">
        <v>19.660273972602738</v>
      </c>
      <c r="F18" s="3" t="s">
        <v>66</v>
      </c>
      <c r="G18" s="19">
        <v>100</v>
      </c>
    </row>
    <row r="19" spans="1:7" x14ac:dyDescent="0.2">
      <c r="A19" s="3">
        <v>18</v>
      </c>
      <c r="B19" s="3" t="s">
        <v>67</v>
      </c>
      <c r="C19" s="3" t="s">
        <v>68</v>
      </c>
      <c r="D19" s="17">
        <v>39087</v>
      </c>
      <c r="E19" s="18">
        <v>19.652054794520549</v>
      </c>
      <c r="F19" s="3" t="s">
        <v>37</v>
      </c>
      <c r="G19" s="19">
        <v>100</v>
      </c>
    </row>
    <row r="20" spans="1:7" x14ac:dyDescent="0.2">
      <c r="A20" s="3">
        <v>19</v>
      </c>
      <c r="B20" s="3" t="s">
        <v>69</v>
      </c>
      <c r="C20" s="3" t="s">
        <v>70</v>
      </c>
      <c r="D20" s="17">
        <v>39093</v>
      </c>
      <c r="E20" s="18">
        <v>19.635616438356163</v>
      </c>
      <c r="F20" s="3" t="s">
        <v>71</v>
      </c>
      <c r="G20" s="19">
        <v>100</v>
      </c>
    </row>
    <row r="21" spans="1:7" x14ac:dyDescent="0.2">
      <c r="A21" s="3">
        <v>20</v>
      </c>
      <c r="B21" s="3" t="s">
        <v>68</v>
      </c>
      <c r="C21" s="3" t="s">
        <v>72</v>
      </c>
      <c r="D21" s="17">
        <v>39099</v>
      </c>
      <c r="E21" s="18">
        <v>19.61917808219178</v>
      </c>
      <c r="F21" s="3" t="s">
        <v>40</v>
      </c>
      <c r="G21" s="19">
        <v>100</v>
      </c>
    </row>
    <row r="22" spans="1:7" x14ac:dyDescent="0.2">
      <c r="D22" s="17"/>
      <c r="E22" s="18"/>
      <c r="G22" s="19"/>
    </row>
    <row r="23" spans="1:7" x14ac:dyDescent="0.2">
      <c r="D23" s="17"/>
      <c r="E23" s="18"/>
      <c r="G23" s="19"/>
    </row>
    <row r="24" spans="1:7" x14ac:dyDescent="0.2">
      <c r="D24" s="17"/>
      <c r="E24" s="18"/>
      <c r="G24" s="19"/>
    </row>
    <row r="25" spans="1:7" x14ac:dyDescent="0.2">
      <c r="D25" s="17"/>
      <c r="E25" s="18"/>
      <c r="G25" s="19"/>
    </row>
    <row r="26" spans="1:7" x14ac:dyDescent="0.2">
      <c r="D26" s="17"/>
      <c r="E26" s="18"/>
      <c r="G26" s="19"/>
    </row>
    <row r="27" spans="1:7" x14ac:dyDescent="0.2">
      <c r="D27" s="17"/>
      <c r="E27" s="18"/>
      <c r="G27" s="19"/>
    </row>
    <row r="28" spans="1:7" x14ac:dyDescent="0.2">
      <c r="D28" s="17"/>
      <c r="E28" s="18"/>
      <c r="G28" s="19"/>
    </row>
    <row r="29" spans="1:7" x14ac:dyDescent="0.2">
      <c r="D29" s="17"/>
      <c r="E29" s="18"/>
      <c r="G29" s="19"/>
    </row>
    <row r="30" spans="1:7" x14ac:dyDescent="0.2">
      <c r="D30" s="17"/>
      <c r="E30" s="18"/>
      <c r="G30" s="19"/>
    </row>
    <row r="31" spans="1:7" x14ac:dyDescent="0.2">
      <c r="D31" s="17"/>
      <c r="E31" s="18"/>
      <c r="G31" s="19"/>
    </row>
    <row r="32" spans="1:7" x14ac:dyDescent="0.2">
      <c r="D32" s="17"/>
      <c r="E32" s="18"/>
      <c r="G32" s="19"/>
    </row>
    <row r="33" spans="4:7" x14ac:dyDescent="0.2">
      <c r="D33" s="17"/>
      <c r="E33" s="18"/>
      <c r="G33" s="19"/>
    </row>
    <row r="34" spans="4:7" x14ac:dyDescent="0.2">
      <c r="D34" s="17"/>
      <c r="E34" s="18"/>
      <c r="G34" s="19"/>
    </row>
    <row r="35" spans="4:7" x14ac:dyDescent="0.2">
      <c r="D35" s="17"/>
      <c r="E35" s="18"/>
      <c r="G35" s="19"/>
    </row>
    <row r="36" spans="4:7" x14ac:dyDescent="0.2">
      <c r="D36" s="17"/>
      <c r="E36" s="18"/>
      <c r="G36" s="19"/>
    </row>
    <row r="37" spans="4:7" x14ac:dyDescent="0.2">
      <c r="D37" s="17"/>
      <c r="E37" s="18"/>
      <c r="G37" s="19"/>
    </row>
    <row r="38" spans="4:7" x14ac:dyDescent="0.2">
      <c r="D38" s="17"/>
      <c r="E38" s="18"/>
      <c r="G38" s="19"/>
    </row>
    <row r="39" spans="4:7" x14ac:dyDescent="0.2">
      <c r="D39" s="17"/>
      <c r="E39" s="18"/>
      <c r="G39" s="19"/>
    </row>
    <row r="40" spans="4:7" x14ac:dyDescent="0.2">
      <c r="D40" s="17"/>
      <c r="E40" s="18"/>
      <c r="G40" s="19"/>
    </row>
    <row r="41" spans="4:7" x14ac:dyDescent="0.2">
      <c r="D41" s="17"/>
      <c r="E41" s="18"/>
      <c r="G41" s="19"/>
    </row>
    <row r="42" spans="4:7" x14ac:dyDescent="0.2">
      <c r="D42" s="17"/>
      <c r="E42" s="18"/>
      <c r="G42" s="19"/>
    </row>
    <row r="43" spans="4:7" x14ac:dyDescent="0.2">
      <c r="D43" s="17"/>
      <c r="E43" s="18"/>
      <c r="G43" s="19"/>
    </row>
    <row r="44" spans="4:7" x14ac:dyDescent="0.2">
      <c r="D44" s="17"/>
      <c r="E44" s="18"/>
      <c r="G44" s="19"/>
    </row>
    <row r="45" spans="4:7" x14ac:dyDescent="0.2">
      <c r="D45" s="17"/>
      <c r="E45" s="18"/>
      <c r="G45" s="19"/>
    </row>
    <row r="46" spans="4:7" x14ac:dyDescent="0.2">
      <c r="D46" s="17"/>
      <c r="E46" s="18"/>
      <c r="G46" s="19"/>
    </row>
    <row r="47" spans="4:7" x14ac:dyDescent="0.2">
      <c r="D47" s="17"/>
      <c r="E47" s="18"/>
      <c r="G47" s="19"/>
    </row>
    <row r="48" spans="4:7" x14ac:dyDescent="0.2">
      <c r="D48" s="17"/>
      <c r="E48" s="18"/>
      <c r="G48" s="19"/>
    </row>
    <row r="49" spans="4:7" x14ac:dyDescent="0.2">
      <c r="D49" s="17"/>
      <c r="E49" s="18"/>
      <c r="G49" s="19"/>
    </row>
    <row r="50" spans="4:7" x14ac:dyDescent="0.2">
      <c r="D50" s="17"/>
      <c r="E50" s="18"/>
      <c r="G50" s="19"/>
    </row>
    <row r="51" spans="4:7" x14ac:dyDescent="0.2">
      <c r="D51" s="1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118B-4DD8-4173-8F48-0675502E7564}">
  <dimension ref="A1:I51"/>
  <sheetViews>
    <sheetView zoomScaleNormal="100" workbookViewId="0">
      <pane ySplit="1" topLeftCell="A2" activePane="bottomLeft" state="frozen"/>
      <selection activeCell="H18" sqref="H18"/>
      <selection pane="bottomLeft" activeCell="A2" sqref="A2"/>
    </sheetView>
  </sheetViews>
  <sheetFormatPr defaultRowHeight="14.25" x14ac:dyDescent="0.2"/>
  <cols>
    <col min="1" max="1" width="9.140625" style="3"/>
    <col min="2" max="2" width="12" style="3" customWidth="1"/>
    <col min="3" max="3" width="11.7109375" style="3" customWidth="1"/>
    <col min="4" max="4" width="10.140625" style="3" bestFit="1" customWidth="1"/>
    <col min="5" max="5" width="22" style="3" customWidth="1"/>
    <col min="6" max="6" width="16" style="3" bestFit="1" customWidth="1"/>
    <col min="7" max="7" width="12.5703125" style="3" customWidth="1"/>
    <col min="8" max="16384" width="9.140625" style="3"/>
  </cols>
  <sheetData>
    <row r="1" spans="1:9" ht="28.5" x14ac:dyDescent="0.2">
      <c r="A1" s="13" t="s">
        <v>17</v>
      </c>
      <c r="B1" s="13" t="s">
        <v>18</v>
      </c>
      <c r="C1" s="13" t="s">
        <v>19</v>
      </c>
      <c r="D1" s="14" t="s">
        <v>20</v>
      </c>
      <c r="E1" s="15" t="s">
        <v>21</v>
      </c>
      <c r="F1" s="13" t="s">
        <v>22</v>
      </c>
      <c r="G1" s="16" t="s">
        <v>23</v>
      </c>
    </row>
    <row r="2" spans="1:9" x14ac:dyDescent="0.2">
      <c r="A2" s="3">
        <v>1</v>
      </c>
      <c r="B2" s="3" t="s">
        <v>24</v>
      </c>
      <c r="C2" s="3" t="s">
        <v>25</v>
      </c>
      <c r="D2" s="17">
        <v>38190</v>
      </c>
      <c r="E2" s="18">
        <v>22.109589041095891</v>
      </c>
      <c r="F2" s="3" t="s">
        <v>26</v>
      </c>
      <c r="G2" s="19">
        <v>100</v>
      </c>
    </row>
    <row r="3" spans="1:9" x14ac:dyDescent="0.2">
      <c r="A3" s="3">
        <v>2</v>
      </c>
      <c r="B3" s="3" t="s">
        <v>27</v>
      </c>
      <c r="C3" s="3" t="s">
        <v>28</v>
      </c>
      <c r="D3" s="17">
        <v>43346</v>
      </c>
      <c r="E3" s="18">
        <v>7.9835616438356167</v>
      </c>
      <c r="F3" s="3" t="s">
        <v>29</v>
      </c>
      <c r="G3" s="19">
        <v>850</v>
      </c>
      <c r="I3" s="20"/>
    </row>
    <row r="4" spans="1:9" x14ac:dyDescent="0.2">
      <c r="A4" s="3">
        <v>3</v>
      </c>
      <c r="B4" s="3" t="s">
        <v>30</v>
      </c>
      <c r="C4" s="3" t="s">
        <v>31</v>
      </c>
      <c r="D4" s="17">
        <v>38211</v>
      </c>
      <c r="E4" s="18">
        <v>22.052054794520547</v>
      </c>
      <c r="F4" s="3" t="s">
        <v>26</v>
      </c>
      <c r="G4" s="19">
        <v>100</v>
      </c>
      <c r="I4" s="20"/>
    </row>
    <row r="5" spans="1:9" x14ac:dyDescent="0.2">
      <c r="A5" s="3">
        <v>4</v>
      </c>
      <c r="B5" s="3" t="s">
        <v>32</v>
      </c>
      <c r="C5" s="3" t="s">
        <v>33</v>
      </c>
      <c r="D5" s="17">
        <v>38214</v>
      </c>
      <c r="E5" s="18">
        <v>22.043835616438358</v>
      </c>
      <c r="F5" s="3" t="s">
        <v>34</v>
      </c>
      <c r="G5" s="19">
        <v>100</v>
      </c>
      <c r="I5" s="20"/>
    </row>
    <row r="6" spans="1:9" x14ac:dyDescent="0.2">
      <c r="A6" s="3">
        <v>5</v>
      </c>
      <c r="B6" s="3" t="s">
        <v>35</v>
      </c>
      <c r="C6" s="3" t="s">
        <v>36</v>
      </c>
      <c r="D6" s="17">
        <v>38220</v>
      </c>
      <c r="E6" s="18">
        <v>22.027397260273972</v>
      </c>
      <c r="F6" s="3" t="s">
        <v>37</v>
      </c>
      <c r="G6" s="19">
        <v>100</v>
      </c>
    </row>
    <row r="7" spans="1:9" x14ac:dyDescent="0.2">
      <c r="A7" s="3">
        <v>6</v>
      </c>
      <c r="B7" s="3" t="s">
        <v>38</v>
      </c>
      <c r="C7" s="3" t="s">
        <v>39</v>
      </c>
      <c r="D7" s="17">
        <v>38229</v>
      </c>
      <c r="E7" s="18">
        <v>22.002739726027396</v>
      </c>
      <c r="F7" s="3" t="s">
        <v>40</v>
      </c>
      <c r="G7" s="19">
        <v>100</v>
      </c>
      <c r="I7" s="20">
        <f>SUM(G2:G45)</f>
        <v>5530</v>
      </c>
    </row>
    <row r="8" spans="1:9" x14ac:dyDescent="0.2">
      <c r="A8" s="3">
        <v>7</v>
      </c>
      <c r="B8" s="3" t="s">
        <v>41</v>
      </c>
      <c r="C8" s="3" t="s">
        <v>42</v>
      </c>
      <c r="D8" s="17">
        <v>45904</v>
      </c>
      <c r="E8" s="18">
        <v>0.97534246575342465</v>
      </c>
      <c r="F8" s="3" t="s">
        <v>43</v>
      </c>
      <c r="G8" s="19">
        <v>1080</v>
      </c>
      <c r="I8" s="20">
        <f>SUM(Table5[Annual Fee])</f>
        <v>5530</v>
      </c>
    </row>
    <row r="9" spans="1:9" x14ac:dyDescent="0.2">
      <c r="A9" s="3">
        <v>8</v>
      </c>
      <c r="B9" s="3" t="s">
        <v>44</v>
      </c>
      <c r="C9" s="3" t="s">
        <v>45</v>
      </c>
      <c r="D9" s="17">
        <v>38236</v>
      </c>
      <c r="E9" s="18">
        <v>21.983561643835618</v>
      </c>
      <c r="F9" s="3" t="s">
        <v>26</v>
      </c>
      <c r="G9" s="19">
        <v>100</v>
      </c>
    </row>
    <row r="10" spans="1:9" x14ac:dyDescent="0.2">
      <c r="A10" s="3">
        <v>9</v>
      </c>
      <c r="B10" s="3" t="s">
        <v>46</v>
      </c>
      <c r="C10" s="3" t="s">
        <v>47</v>
      </c>
      <c r="D10" s="17">
        <v>38242</v>
      </c>
      <c r="E10" s="18">
        <v>21.967123287671232</v>
      </c>
      <c r="F10" s="3" t="s">
        <v>26</v>
      </c>
      <c r="G10" s="19">
        <v>100</v>
      </c>
    </row>
    <row r="11" spans="1:9" x14ac:dyDescent="0.2">
      <c r="A11" s="3">
        <v>10</v>
      </c>
      <c r="B11" s="3" t="s">
        <v>27</v>
      </c>
      <c r="C11" s="3" t="s">
        <v>48</v>
      </c>
      <c r="D11" s="17">
        <v>41903</v>
      </c>
      <c r="E11" s="18">
        <v>11.936986301369863</v>
      </c>
      <c r="F11" s="3" t="s">
        <v>49</v>
      </c>
      <c r="G11" s="19">
        <v>650</v>
      </c>
    </row>
    <row r="12" spans="1:9" x14ac:dyDescent="0.2">
      <c r="A12" s="3">
        <v>11</v>
      </c>
      <c r="B12" s="3" t="s">
        <v>50</v>
      </c>
      <c r="C12" s="3" t="s">
        <v>51</v>
      </c>
      <c r="D12" s="17">
        <v>38651</v>
      </c>
      <c r="E12" s="18">
        <v>20.846575342465755</v>
      </c>
      <c r="F12" s="3" t="s">
        <v>52</v>
      </c>
      <c r="G12" s="19">
        <v>100</v>
      </c>
    </row>
    <row r="13" spans="1:9" x14ac:dyDescent="0.2">
      <c r="A13" s="3">
        <v>12</v>
      </c>
      <c r="B13" s="3" t="s">
        <v>53</v>
      </c>
      <c r="C13" s="3" t="s">
        <v>54</v>
      </c>
      <c r="D13" s="17">
        <v>38654</v>
      </c>
      <c r="E13" s="18">
        <v>20.838356164383562</v>
      </c>
      <c r="F13" s="3" t="s">
        <v>55</v>
      </c>
      <c r="G13" s="19">
        <v>100</v>
      </c>
    </row>
    <row r="14" spans="1:9" x14ac:dyDescent="0.2">
      <c r="A14" s="3">
        <v>13</v>
      </c>
      <c r="B14" s="3" t="s">
        <v>56</v>
      </c>
      <c r="C14" s="3" t="s">
        <v>57</v>
      </c>
      <c r="D14" s="17">
        <v>38660</v>
      </c>
      <c r="E14" s="18">
        <v>20.82191780821918</v>
      </c>
      <c r="F14" s="3" t="s">
        <v>58</v>
      </c>
      <c r="G14" s="19">
        <v>100</v>
      </c>
    </row>
    <row r="15" spans="1:9" x14ac:dyDescent="0.2">
      <c r="A15" s="3">
        <v>14</v>
      </c>
      <c r="B15" s="3" t="s">
        <v>59</v>
      </c>
      <c r="C15" s="3" t="s">
        <v>60</v>
      </c>
      <c r="D15" s="17">
        <v>42687</v>
      </c>
      <c r="E15" s="18">
        <v>9.7890410958904113</v>
      </c>
      <c r="F15" s="3" t="s">
        <v>49</v>
      </c>
      <c r="G15" s="19">
        <v>850</v>
      </c>
    </row>
    <row r="16" spans="1:9" x14ac:dyDescent="0.2">
      <c r="A16" s="3">
        <v>15</v>
      </c>
      <c r="B16" s="3" t="s">
        <v>61</v>
      </c>
      <c r="C16" s="3" t="s">
        <v>62</v>
      </c>
      <c r="D16" s="17">
        <v>38675</v>
      </c>
      <c r="E16" s="18">
        <v>20.780821917808218</v>
      </c>
      <c r="F16" s="3" t="s">
        <v>40</v>
      </c>
      <c r="G16" s="19">
        <v>100</v>
      </c>
    </row>
    <row r="17" spans="1:7" x14ac:dyDescent="0.2">
      <c r="A17" s="3">
        <v>16</v>
      </c>
      <c r="B17" s="3" t="s">
        <v>63</v>
      </c>
      <c r="C17" s="3" t="s">
        <v>64</v>
      </c>
      <c r="D17" s="17">
        <v>38684</v>
      </c>
      <c r="E17" s="18">
        <v>20.756164383561643</v>
      </c>
      <c r="F17" s="3" t="s">
        <v>43</v>
      </c>
      <c r="G17" s="19">
        <v>100</v>
      </c>
    </row>
    <row r="18" spans="1:7" x14ac:dyDescent="0.2">
      <c r="A18" s="3">
        <v>17</v>
      </c>
      <c r="B18" s="3" t="s">
        <v>65</v>
      </c>
      <c r="C18" s="3" t="s">
        <v>48</v>
      </c>
      <c r="D18" s="17">
        <v>39084</v>
      </c>
      <c r="E18" s="18">
        <v>19.660273972602738</v>
      </c>
      <c r="F18" s="3" t="s">
        <v>66</v>
      </c>
      <c r="G18" s="19">
        <v>100</v>
      </c>
    </row>
    <row r="19" spans="1:7" x14ac:dyDescent="0.2">
      <c r="A19" s="3">
        <v>18</v>
      </c>
      <c r="B19" s="3" t="s">
        <v>67</v>
      </c>
      <c r="C19" s="3" t="s">
        <v>68</v>
      </c>
      <c r="D19" s="17">
        <v>39087</v>
      </c>
      <c r="E19" s="18">
        <v>19.652054794520549</v>
      </c>
      <c r="F19" s="3" t="s">
        <v>37</v>
      </c>
      <c r="G19" s="19">
        <v>100</v>
      </c>
    </row>
    <row r="20" spans="1:7" x14ac:dyDescent="0.2">
      <c r="A20" s="3">
        <v>19</v>
      </c>
      <c r="B20" s="3" t="s">
        <v>69</v>
      </c>
      <c r="C20" s="3" t="s">
        <v>70</v>
      </c>
      <c r="D20" s="17">
        <v>39093</v>
      </c>
      <c r="E20" s="18">
        <v>19.635616438356163</v>
      </c>
      <c r="F20" s="3" t="s">
        <v>71</v>
      </c>
      <c r="G20" s="19">
        <v>100</v>
      </c>
    </row>
    <row r="21" spans="1:7" x14ac:dyDescent="0.2">
      <c r="A21" s="3">
        <v>20</v>
      </c>
      <c r="B21" s="3" t="s">
        <v>68</v>
      </c>
      <c r="C21" s="3" t="s">
        <v>72</v>
      </c>
      <c r="D21" s="17">
        <v>39099</v>
      </c>
      <c r="E21" s="18">
        <v>19.61917808219178</v>
      </c>
      <c r="F21" s="3" t="s">
        <v>40</v>
      </c>
      <c r="G21" s="19">
        <v>100</v>
      </c>
    </row>
    <row r="22" spans="1:7" x14ac:dyDescent="0.2">
      <c r="D22" s="17"/>
      <c r="E22" s="18"/>
      <c r="G22" s="19">
        <v>500</v>
      </c>
    </row>
    <row r="23" spans="1:7" x14ac:dyDescent="0.2">
      <c r="D23" s="17"/>
      <c r="E23" s="18"/>
      <c r="G23" s="19"/>
    </row>
    <row r="24" spans="1:7" x14ac:dyDescent="0.2">
      <c r="D24" s="17"/>
      <c r="E24" s="18"/>
      <c r="G24" s="19"/>
    </row>
    <row r="25" spans="1:7" x14ac:dyDescent="0.2">
      <c r="D25" s="17"/>
      <c r="E25" s="18"/>
      <c r="G25" s="19"/>
    </row>
    <row r="26" spans="1:7" x14ac:dyDescent="0.2">
      <c r="D26" s="17"/>
      <c r="E26" s="18"/>
      <c r="G26" s="19"/>
    </row>
    <row r="27" spans="1:7" x14ac:dyDescent="0.2">
      <c r="D27" s="17"/>
      <c r="E27" s="18"/>
      <c r="G27" s="19"/>
    </row>
    <row r="28" spans="1:7" x14ac:dyDescent="0.2">
      <c r="D28" s="17"/>
      <c r="E28" s="18"/>
      <c r="G28" s="19"/>
    </row>
    <row r="29" spans="1:7" x14ac:dyDescent="0.2">
      <c r="D29" s="17"/>
      <c r="E29" s="18"/>
      <c r="G29" s="19"/>
    </row>
    <row r="30" spans="1:7" x14ac:dyDescent="0.2">
      <c r="D30" s="17"/>
      <c r="E30" s="18"/>
      <c r="G30" s="19"/>
    </row>
    <row r="31" spans="1:7" x14ac:dyDescent="0.2">
      <c r="D31" s="17"/>
      <c r="E31" s="18"/>
      <c r="G31" s="19"/>
    </row>
    <row r="32" spans="1:7" x14ac:dyDescent="0.2">
      <c r="D32" s="17"/>
      <c r="E32" s="18"/>
      <c r="G32" s="19"/>
    </row>
    <row r="33" spans="4:7" x14ac:dyDescent="0.2">
      <c r="D33" s="17"/>
      <c r="E33" s="18"/>
      <c r="G33" s="19"/>
    </row>
    <row r="34" spans="4:7" x14ac:dyDescent="0.2">
      <c r="D34" s="17"/>
      <c r="E34" s="18"/>
      <c r="G34" s="19"/>
    </row>
    <row r="35" spans="4:7" x14ac:dyDescent="0.2">
      <c r="D35" s="17"/>
      <c r="E35" s="18"/>
      <c r="G35" s="19"/>
    </row>
    <row r="36" spans="4:7" x14ac:dyDescent="0.2">
      <c r="D36" s="17"/>
      <c r="E36" s="18"/>
      <c r="G36" s="19"/>
    </row>
    <row r="37" spans="4:7" x14ac:dyDescent="0.2">
      <c r="D37" s="17"/>
      <c r="E37" s="18"/>
      <c r="G37" s="19"/>
    </row>
    <row r="38" spans="4:7" x14ac:dyDescent="0.2">
      <c r="D38" s="17"/>
      <c r="E38" s="18"/>
      <c r="G38" s="19"/>
    </row>
    <row r="39" spans="4:7" x14ac:dyDescent="0.2">
      <c r="D39" s="17"/>
      <c r="E39" s="18"/>
      <c r="G39" s="19"/>
    </row>
    <row r="40" spans="4:7" x14ac:dyDescent="0.2">
      <c r="D40" s="17"/>
      <c r="E40" s="18"/>
      <c r="G40" s="19"/>
    </row>
    <row r="41" spans="4:7" x14ac:dyDescent="0.2">
      <c r="D41" s="17"/>
      <c r="E41" s="18"/>
      <c r="G41" s="19"/>
    </row>
    <row r="42" spans="4:7" x14ac:dyDescent="0.2">
      <c r="D42" s="17"/>
      <c r="E42" s="18"/>
      <c r="G42" s="19"/>
    </row>
    <row r="43" spans="4:7" x14ac:dyDescent="0.2">
      <c r="D43" s="17"/>
      <c r="E43" s="18"/>
      <c r="G43" s="19"/>
    </row>
    <row r="44" spans="4:7" x14ac:dyDescent="0.2">
      <c r="D44" s="17"/>
      <c r="E44" s="18"/>
      <c r="G44" s="19"/>
    </row>
    <row r="45" spans="4:7" x14ac:dyDescent="0.2">
      <c r="D45" s="17"/>
      <c r="E45" s="18"/>
      <c r="G45" s="19"/>
    </row>
    <row r="46" spans="4:7" x14ac:dyDescent="0.2">
      <c r="D46" s="17"/>
      <c r="E46" s="18"/>
      <c r="G46" s="19"/>
    </row>
    <row r="47" spans="4:7" x14ac:dyDescent="0.2">
      <c r="D47" s="17"/>
      <c r="E47" s="18"/>
      <c r="G47" s="19"/>
    </row>
    <row r="48" spans="4:7" x14ac:dyDescent="0.2">
      <c r="D48" s="17"/>
      <c r="E48" s="18"/>
      <c r="G48" s="19"/>
    </row>
    <row r="49" spans="4:7" x14ac:dyDescent="0.2">
      <c r="D49" s="17"/>
      <c r="E49" s="18"/>
      <c r="G49" s="19"/>
    </row>
    <row r="50" spans="4:7" x14ac:dyDescent="0.2">
      <c r="D50" s="17"/>
      <c r="E50" s="18"/>
      <c r="G50" s="19"/>
    </row>
    <row r="51" spans="4:7" x14ac:dyDescent="0.2">
      <c r="D51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F189-F87A-41A3-9004-EAABA0E62B22}">
  <dimension ref="A1:D4"/>
  <sheetViews>
    <sheetView zoomScaleNormal="100" workbookViewId="0">
      <selection activeCell="C3" sqref="C3"/>
    </sheetView>
  </sheetViews>
  <sheetFormatPr defaultRowHeight="14.25" x14ac:dyDescent="0.2"/>
  <cols>
    <col min="1" max="1" width="11.140625" style="3" customWidth="1"/>
    <col min="2" max="16384" width="9.140625" style="3"/>
  </cols>
  <sheetData>
    <row r="1" spans="1:4" x14ac:dyDescent="0.2">
      <c r="A1" s="10" t="s">
        <v>16</v>
      </c>
      <c r="B1" s="11">
        <v>7.4999999999999997E-2</v>
      </c>
      <c r="C1" s="11">
        <v>0.08</v>
      </c>
      <c r="D1" s="11">
        <v>8.5000000000000006E-2</v>
      </c>
    </row>
    <row r="2" spans="1:4" ht="15" x14ac:dyDescent="0.25">
      <c r="A2" s="8">
        <v>250000</v>
      </c>
      <c r="B2" s="12">
        <f>$A2*B$1</f>
        <v>18750</v>
      </c>
      <c r="C2" s="12">
        <f t="shared" ref="C2:D4" si="0">$A2*C$1</f>
        <v>20000</v>
      </c>
      <c r="D2" s="12">
        <f t="shared" si="0"/>
        <v>21250</v>
      </c>
    </row>
    <row r="3" spans="1:4" ht="15" x14ac:dyDescent="0.25">
      <c r="A3" s="8">
        <v>500000</v>
      </c>
      <c r="B3" s="12">
        <f t="shared" ref="B3:D4" si="1">$A3*B$1</f>
        <v>37500</v>
      </c>
      <c r="C3" s="12">
        <f t="shared" si="0"/>
        <v>40000</v>
      </c>
      <c r="D3" s="12">
        <f t="shared" si="0"/>
        <v>42500</v>
      </c>
    </row>
    <row r="4" spans="1:4" ht="15" x14ac:dyDescent="0.25">
      <c r="A4" s="8">
        <v>1000000</v>
      </c>
      <c r="B4" s="12">
        <f t="shared" si="1"/>
        <v>75000</v>
      </c>
      <c r="C4" s="12">
        <f t="shared" si="0"/>
        <v>80000</v>
      </c>
      <c r="D4" s="12">
        <f t="shared" si="0"/>
        <v>85000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Day 2</vt:lpstr>
      <vt:lpstr>Day 3</vt:lpstr>
      <vt:lpstr>Day 4.1</vt:lpstr>
      <vt:lpstr>Day 4.2 </vt:lpstr>
      <vt:lpstr>Day 4.3</vt:lpstr>
      <vt:lpstr>Day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Danielle Stein Fairhurst</cp:lastModifiedBy>
  <dcterms:created xsi:type="dcterms:W3CDTF">2016-02-11T04:29:52Z</dcterms:created>
  <dcterms:modified xsi:type="dcterms:W3CDTF">2026-08-26T07:37:33Z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0x010100DF14F9FF04191D46BA59935B107D88E2</vt:lpwstr>
  </property>
</Properties>
</file>